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BOIS+\+N°69\BP69-Meyer-elipsographe\"/>
    </mc:Choice>
  </mc:AlternateContent>
  <xr:revisionPtr revIDLastSave="0" documentId="13_ncr:1_{55C91972-EFC9-4BF6-B55E-855ED4681174}" xr6:coauthVersionLast="47" xr6:coauthVersionMax="47" xr10:uidLastSave="{00000000-0000-0000-0000-000000000000}"/>
  <bookViews>
    <workbookView xWindow="28680" yWindow="-120" windowWidth="38640" windowHeight="21120" tabRatio="500" xr2:uid="{00000000-000D-0000-FFFF-FFFF00000000}"/>
  </bookViews>
  <sheets>
    <sheet name="Feuille1" sheetId="1" r:id="rId1"/>
  </sheets>
  <definedNames>
    <definedName name="_xlnm._FilterDatabase" localSheetId="0" hidden="1">Feuille1!$A$1:$P$17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8" i="1" l="1"/>
  <c r="D11" i="1"/>
  <c r="D9" i="1"/>
  <c r="C7" i="1"/>
  <c r="E17" i="1"/>
  <c r="F17" i="1" s="1"/>
  <c r="D17" i="1"/>
  <c r="C17" i="1"/>
  <c r="E16" i="1"/>
  <c r="D16" i="1"/>
  <c r="F16" i="1" s="1"/>
  <c r="C16" i="1"/>
  <c r="E15" i="1"/>
  <c r="D15" i="1"/>
  <c r="F15" i="1" s="1"/>
  <c r="C15" i="1"/>
  <c r="E14" i="1"/>
  <c r="D14" i="1"/>
  <c r="F14" i="1" s="1"/>
  <c r="C14" i="1"/>
  <c r="E13" i="1"/>
  <c r="D13" i="1"/>
  <c r="F13" i="1" s="1"/>
  <c r="C13" i="1"/>
  <c r="F12" i="1"/>
  <c r="H12" i="1" s="1"/>
  <c r="E12" i="1"/>
  <c r="D12" i="1"/>
  <c r="C12" i="1"/>
  <c r="E11" i="1"/>
  <c r="C11" i="1"/>
  <c r="E10" i="1"/>
  <c r="D10" i="1"/>
  <c r="C10" i="1"/>
  <c r="E9" i="1"/>
  <c r="C9" i="1"/>
  <c r="E8" i="1"/>
  <c r="F8" i="1" s="1"/>
  <c r="C8" i="1"/>
  <c r="E7" i="1"/>
  <c r="D7" i="1"/>
  <c r="F7" i="1" s="1"/>
  <c r="I8" i="1" l="1"/>
  <c r="H8" i="1"/>
  <c r="I16" i="1"/>
  <c r="H16" i="1"/>
  <c r="K12" i="1"/>
  <c r="I14" i="1"/>
  <c r="H14" i="1"/>
  <c r="I13" i="1"/>
  <c r="H13" i="1"/>
  <c r="I15" i="1"/>
  <c r="H15" i="1"/>
  <c r="I7" i="1"/>
  <c r="H7" i="1"/>
  <c r="I17" i="1"/>
  <c r="H17" i="1"/>
  <c r="F11" i="1"/>
  <c r="I12" i="1"/>
  <c r="F9" i="1"/>
  <c r="F10" i="1"/>
  <c r="J15" i="1" l="1"/>
  <c r="G15" i="1" s="1"/>
  <c r="L15" i="1" s="1"/>
  <c r="O15" i="1" s="1"/>
  <c r="M15" i="1"/>
  <c r="P15" i="1" s="1"/>
  <c r="K15" i="1"/>
  <c r="K13" i="1"/>
  <c r="J14" i="1"/>
  <c r="G14" i="1" s="1"/>
  <c r="M14" i="1"/>
  <c r="P14" i="1" s="1"/>
  <c r="L14" i="1"/>
  <c r="O14" i="1" s="1"/>
  <c r="I9" i="1"/>
  <c r="H9" i="1"/>
  <c r="K16" i="1"/>
  <c r="N16" i="1"/>
  <c r="I11" i="1"/>
  <c r="H11" i="1"/>
  <c r="M17" i="1"/>
  <c r="P17" i="1" s="1"/>
  <c r="J17" i="1"/>
  <c r="G17" i="1" s="1"/>
  <c r="L17" i="1" s="1"/>
  <c r="O17" i="1" s="1"/>
  <c r="K8" i="1"/>
  <c r="J13" i="1"/>
  <c r="G13" i="1" s="1"/>
  <c r="N13" i="1" s="1"/>
  <c r="M13" i="1"/>
  <c r="P13" i="1" s="1"/>
  <c r="N14" i="1"/>
  <c r="K14" i="1"/>
  <c r="I10" i="1"/>
  <c r="H10" i="1"/>
  <c r="J12" i="1"/>
  <c r="G12" i="1" s="1"/>
  <c r="N12" i="1" s="1"/>
  <c r="M12" i="1"/>
  <c r="P12" i="1" s="1"/>
  <c r="M16" i="1"/>
  <c r="P16" i="1" s="1"/>
  <c r="L16" i="1"/>
  <c r="O16" i="1" s="1"/>
  <c r="J16" i="1"/>
  <c r="G16" i="1" s="1"/>
  <c r="N17" i="1"/>
  <c r="K17" i="1"/>
  <c r="K7" i="1"/>
  <c r="J7" i="1"/>
  <c r="G7" i="1" s="1"/>
  <c r="L7" i="1" s="1"/>
  <c r="O7" i="1" s="1"/>
  <c r="M7" i="1"/>
  <c r="P7" i="1" s="1"/>
  <c r="M8" i="1"/>
  <c r="P8" i="1" s="1"/>
  <c r="J8" i="1"/>
  <c r="G8" i="1" l="1"/>
  <c r="N8" i="1" s="1"/>
  <c r="J11" i="1"/>
  <c r="G11" i="1" s="1"/>
  <c r="N11" i="1" s="1"/>
  <c r="M11" i="1"/>
  <c r="P11" i="1" s="1"/>
  <c r="L8" i="1"/>
  <c r="O8" i="1" s="1"/>
  <c r="L13" i="1"/>
  <c r="O13" i="1" s="1"/>
  <c r="K11" i="1"/>
  <c r="M9" i="1"/>
  <c r="P9" i="1" s="1"/>
  <c r="J9" i="1"/>
  <c r="G9" i="1" s="1"/>
  <c r="N9" i="1" s="1"/>
  <c r="N7" i="1"/>
  <c r="N15" i="1"/>
  <c r="N10" i="1"/>
  <c r="K10" i="1"/>
  <c r="L12" i="1"/>
  <c r="O12" i="1" s="1"/>
  <c r="M10" i="1"/>
  <c r="P10" i="1" s="1"/>
  <c r="J10" i="1"/>
  <c r="G10" i="1" s="1"/>
  <c r="L10" i="1" s="1"/>
  <c r="O10" i="1" s="1"/>
  <c r="K9" i="1"/>
  <c r="L11" i="1" l="1"/>
  <c r="O11" i="1" s="1"/>
  <c r="L9" i="1"/>
  <c r="O9" i="1" s="1"/>
</calcChain>
</file>

<file path=xl/sharedStrings.xml><?xml version="1.0" encoding="utf-8"?>
<sst xmlns="http://schemas.openxmlformats.org/spreadsheetml/2006/main" count="37" uniqueCount="37">
  <si>
    <t>Données fixes</t>
  </si>
  <si>
    <t>Largeur navette N :</t>
  </si>
  <si>
    <t>Largeur platine LP :</t>
  </si>
  <si>
    <t>Données d’entrée</t>
  </si>
  <si>
    <t>info</t>
  </si>
  <si>
    <t>Données de sortie</t>
  </si>
  <si>
    <t>Calculs intermédiaires</t>
  </si>
  <si>
    <t xml:space="preserve">Critères absolus </t>
  </si>
  <si>
    <t>critère relatif</t>
  </si>
  <si>
    <t>Grand axe</t>
  </si>
  <si>
    <t>Petit axe</t>
  </si>
  <si>
    <t>Allongement</t>
  </si>
  <si>
    <t>Dist. Coupe-pivot 1</t>
  </si>
  <si>
    <t>Dist. Coupe-pivot 2</t>
  </si>
  <si>
    <t>Entre-axe pivots</t>
  </si>
  <si>
    <t>Navette min</t>
  </si>
  <si>
    <t>Navette max</t>
  </si>
  <si>
    <t>sortie max pivot</t>
  </si>
  <si>
    <t>Reste engagé nav min</t>
  </si>
  <si>
    <t>Reste engagé nav max</t>
  </si>
  <si>
    <t>Sortie max navette min</t>
  </si>
  <si>
    <t>Sortie max navette max</t>
  </si>
  <si>
    <t>Différence min-max</t>
  </si>
  <si>
    <t>marge nav min-fraise</t>
  </si>
  <si>
    <t>marge nav max-fraise</t>
  </si>
  <si>
    <t>GA</t>
  </si>
  <si>
    <t>PA</t>
  </si>
  <si>
    <t>DGA</t>
  </si>
  <si>
    <t>DPA</t>
  </si>
  <si>
    <t>P</t>
  </si>
  <si>
    <t>SP</t>
  </si>
  <si>
    <t>RE min</t>
  </si>
  <si>
    <t>RE max</t>
  </si>
  <si>
    <t>SN min</t>
  </si>
  <si>
    <t>SN max</t>
  </si>
  <si>
    <t>MN min</t>
  </si>
  <si>
    <t>MN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</si>
</sst>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\-0.0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4C7DC"/>
        <bgColor rgb="FFB3CAC7"/>
      </patternFill>
    </fill>
    <fill>
      <patternFill patternType="solid">
        <fgColor rgb="FFDEE7E5"/>
        <bgColor rgb="FFDDE8CB"/>
      </patternFill>
    </fill>
    <fill>
      <patternFill patternType="solid">
        <fgColor rgb="FFAFD095"/>
        <bgColor rgb="FFB3CAC7"/>
      </patternFill>
    </fill>
    <fill>
      <patternFill patternType="solid">
        <fgColor rgb="FFDDE8CB"/>
        <bgColor rgb="FFDEE7E5"/>
      </patternFill>
    </fill>
    <fill>
      <patternFill patternType="solid">
        <fgColor rgb="FFFFFFFF"/>
        <bgColor rgb="FFFFFFCC"/>
      </patternFill>
    </fill>
    <fill>
      <patternFill patternType="solid">
        <fgColor rgb="FFFFD428"/>
        <bgColor rgb="FFFFFF00"/>
      </patternFill>
    </fill>
    <fill>
      <patternFill patternType="solid">
        <fgColor rgb="FFFFFFA6"/>
        <bgColor rgb="FFFFFFCC"/>
      </patternFill>
    </fill>
    <fill>
      <patternFill patternType="solid">
        <fgColor rgb="FFBBE33D"/>
        <bgColor rgb="FFD4EA6B"/>
      </patternFill>
    </fill>
    <fill>
      <patternFill patternType="solid">
        <fgColor rgb="FF468A1A"/>
        <bgColor rgb="FF808000"/>
      </patternFill>
    </fill>
    <fill>
      <patternFill patternType="solid">
        <fgColor rgb="FFB3CAC7"/>
        <bgColor rgb="FFB4C7DC"/>
      </patternFill>
    </fill>
    <fill>
      <patternFill patternType="solid">
        <fgColor rgb="FFD4EA6B"/>
        <bgColor rgb="FFBBE33D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6" borderId="1" xfId="0" applyNumberFormat="1" applyFill="1" applyBorder="1" applyAlignment="1" applyProtection="1">
      <alignment horizontal="center"/>
      <protection locked="0"/>
    </xf>
    <xf numFmtId="164" fontId="0" fillId="7" borderId="1" xfId="0" applyNumberFormat="1" applyFill="1" applyBorder="1" applyAlignment="1" applyProtection="1">
      <alignment horizontal="center"/>
      <protection locked="0"/>
    </xf>
    <xf numFmtId="164" fontId="0" fillId="8" borderId="2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2" fontId="0" fillId="4" borderId="1" xfId="0" applyNumberFormat="1" applyFill="1" applyBorder="1" applyAlignment="1" applyProtection="1">
      <alignment horizontal="center"/>
      <protection hidden="1"/>
    </xf>
    <xf numFmtId="2" fontId="0" fillId="5" borderId="1" xfId="0" applyNumberFormat="1" applyFill="1" applyBorder="1" applyAlignment="1" applyProtection="1">
      <alignment horizontal="center"/>
      <protection hidden="1"/>
    </xf>
    <xf numFmtId="2" fontId="0" fillId="6" borderId="1" xfId="0" applyNumberFormat="1" applyFill="1" applyBorder="1" applyAlignment="1" applyProtection="1">
      <alignment horizontal="center"/>
      <protection hidden="1"/>
    </xf>
    <xf numFmtId="164" fontId="0" fillId="7" borderId="1" xfId="0" applyNumberFormat="1" applyFill="1" applyBorder="1" applyAlignment="1" applyProtection="1">
      <alignment horizontal="center"/>
      <protection hidden="1"/>
    </xf>
    <xf numFmtId="164" fontId="0" fillId="8" borderId="2" xfId="0" applyNumberFormat="1" applyFill="1" applyBorder="1" applyAlignment="1" applyProtection="1">
      <alignment horizontal="center"/>
      <protection hidden="1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0" fillId="9" borderId="1" xfId="0" applyNumberFormat="1" applyFill="1" applyBorder="1" applyAlignment="1" applyProtection="1">
      <alignment horizontal="center"/>
      <protection locked="0"/>
    </xf>
    <xf numFmtId="164" fontId="0" fillId="9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2" fillId="10" borderId="1" xfId="0" applyNumberFormat="1" applyFont="1" applyFill="1" applyBorder="1" applyAlignment="1" applyProtection="1">
      <alignment horizontal="center"/>
      <protection locked="0"/>
    </xf>
    <xf numFmtId="164" fontId="0" fillId="12" borderId="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textRotation="90"/>
      <protection locked="0"/>
    </xf>
    <xf numFmtId="2" fontId="1" fillId="3" borderId="1" xfId="0" applyNumberFormat="1" applyFont="1" applyFill="1" applyBorder="1" applyAlignment="1" applyProtection="1">
      <alignment horizontal="center" textRotation="90"/>
      <protection locked="0"/>
    </xf>
    <xf numFmtId="0" fontId="1" fillId="4" borderId="1" xfId="0" applyFont="1" applyFill="1" applyBorder="1" applyAlignment="1" applyProtection="1">
      <alignment horizontal="center" textRotation="90"/>
      <protection locked="0"/>
    </xf>
    <xf numFmtId="2" fontId="1" fillId="4" borderId="1" xfId="0" applyNumberFormat="1" applyFont="1" applyFill="1" applyBorder="1" applyAlignment="1" applyProtection="1">
      <alignment horizontal="center" textRotation="90"/>
      <protection locked="0"/>
    </xf>
    <xf numFmtId="2" fontId="1" fillId="5" borderId="1" xfId="0" applyNumberFormat="1" applyFont="1" applyFill="1" applyBorder="1" applyAlignment="1" applyProtection="1">
      <alignment horizontal="center" textRotation="90"/>
      <protection locked="0"/>
    </xf>
    <xf numFmtId="2" fontId="1" fillId="6" borderId="1" xfId="0" applyNumberFormat="1" applyFont="1" applyFill="1" applyBorder="1" applyAlignment="1" applyProtection="1">
      <alignment horizontal="center" textRotation="90"/>
      <protection locked="0"/>
    </xf>
    <xf numFmtId="164" fontId="1" fillId="7" borderId="1" xfId="0" applyNumberFormat="1" applyFont="1" applyFill="1" applyBorder="1" applyAlignment="1" applyProtection="1">
      <alignment horizontal="center" textRotation="90"/>
      <protection locked="0"/>
    </xf>
    <xf numFmtId="164" fontId="1" fillId="8" borderId="1" xfId="0" applyNumberFormat="1" applyFont="1" applyFill="1" applyBorder="1" applyAlignment="1" applyProtection="1">
      <alignment horizontal="center" textRotation="90"/>
      <protection locked="0"/>
    </xf>
    <xf numFmtId="2" fontId="1" fillId="0" borderId="0" xfId="0" applyNumberFormat="1" applyFont="1" applyAlignment="1" applyProtection="1">
      <alignment horizontal="left" textRotation="90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5" borderId="1" xfId="0" applyNumberFormat="1" applyFont="1" applyFill="1" applyBorder="1" applyAlignment="1" applyProtection="1">
      <alignment horizontal="center"/>
      <protection locked="0"/>
    </xf>
    <xf numFmtId="2" fontId="1" fillId="6" borderId="1" xfId="0" applyNumberFormat="1" applyFont="1" applyFill="1" applyBorder="1" applyAlignment="1" applyProtection="1">
      <alignment horizontal="center"/>
      <protection locked="0"/>
    </xf>
    <xf numFmtId="164" fontId="1" fillId="7" borderId="1" xfId="0" applyNumberFormat="1" applyFont="1" applyFill="1" applyBorder="1" applyAlignment="1" applyProtection="1">
      <alignment horizontal="center"/>
      <protection locked="0"/>
    </xf>
    <xf numFmtId="164" fontId="1" fillId="8" borderId="1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0" fontId="1" fillId="11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164" fontId="1" fillId="12" borderId="1" xfId="0" applyNumberFormat="1" applyFon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3" fillId="9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A6"/>
      <rgbColor rgb="FFAFD095"/>
      <rgbColor rgb="FFFF99CC"/>
      <rgbColor rgb="FFCC99FF"/>
      <rgbColor rgb="FFD4EA6B"/>
      <rgbColor rgb="FF3366FF"/>
      <rgbColor rgb="FF33CCCC"/>
      <rgbColor rgb="FFBBE33D"/>
      <rgbColor rgb="FFFFD428"/>
      <rgbColor rgb="FFFF9900"/>
      <rgbColor rgb="FFFF6600"/>
      <rgbColor rgb="FF666699"/>
      <rgbColor rgb="FF969696"/>
      <rgbColor rgb="FF003366"/>
      <rgbColor rgb="FF468A1A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zoomScale="140" zoomScaleNormal="140" workbookViewId="0">
      <selection activeCell="R15" sqref="R15"/>
    </sheetView>
  </sheetViews>
  <sheetFormatPr baseColWidth="10" defaultColWidth="11.5703125" defaultRowHeight="12.75" x14ac:dyDescent="0.2"/>
  <cols>
    <col min="1" max="2" width="8.28515625" style="31" customWidth="1"/>
    <col min="3" max="3" width="8.28515625" style="1" customWidth="1"/>
    <col min="4" max="4" width="9.42578125" style="16" customWidth="1"/>
    <col min="5" max="5" width="9" style="16" customWidth="1"/>
    <col min="6" max="8" width="8.28515625" style="3" customWidth="1"/>
    <col min="9" max="9" width="8.28515625" style="4" customWidth="1"/>
    <col min="10" max="13" width="8.28515625" style="5" customWidth="1"/>
    <col min="14" max="15" width="8.28515625" style="6" customWidth="1"/>
    <col min="16" max="16" width="13.42578125" style="7" customWidth="1"/>
    <col min="17" max="20" width="8.28515625" style="38" customWidth="1"/>
    <col min="21" max="16384" width="11.5703125" style="19"/>
  </cols>
  <sheetData>
    <row r="1" spans="1:20" x14ac:dyDescent="0.2">
      <c r="A1" s="15"/>
      <c r="B1" s="15"/>
      <c r="J1" s="17"/>
      <c r="K1" s="17"/>
      <c r="L1" s="17"/>
      <c r="M1" s="17"/>
      <c r="N1" s="18"/>
      <c r="O1" s="18"/>
      <c r="Q1" s="19"/>
      <c r="R1" s="19"/>
      <c r="S1" s="19"/>
      <c r="T1" s="19"/>
    </row>
    <row r="2" spans="1:20" x14ac:dyDescent="0.2">
      <c r="A2" s="43" t="s">
        <v>0</v>
      </c>
      <c r="B2" s="43"/>
      <c r="C2" s="43"/>
      <c r="D2" s="44" t="s">
        <v>1</v>
      </c>
      <c r="E2" s="44"/>
      <c r="F2" s="20">
        <v>22</v>
      </c>
      <c r="G2" s="45"/>
      <c r="H2" s="45"/>
      <c r="I2" s="46" t="s">
        <v>2</v>
      </c>
      <c r="J2" s="46"/>
      <c r="K2" s="46"/>
      <c r="L2" s="20">
        <v>510</v>
      </c>
      <c r="M2" s="47"/>
      <c r="N2" s="47"/>
      <c r="O2" s="47"/>
      <c r="P2" s="47"/>
      <c r="Q2" s="19"/>
      <c r="R2" s="19"/>
      <c r="S2" s="19"/>
      <c r="T2" s="19"/>
    </row>
    <row r="3" spans="1:20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x14ac:dyDescent="0.2">
      <c r="A4" s="39" t="s">
        <v>3</v>
      </c>
      <c r="B4" s="39"/>
      <c r="C4" s="1" t="s">
        <v>4</v>
      </c>
      <c r="D4" s="40" t="s">
        <v>5</v>
      </c>
      <c r="E4" s="40"/>
      <c r="F4" s="40"/>
      <c r="G4" s="40"/>
      <c r="H4" s="40"/>
      <c r="I4" s="41" t="s">
        <v>6</v>
      </c>
      <c r="J4" s="41"/>
      <c r="K4" s="41"/>
      <c r="L4" s="41"/>
      <c r="M4" s="41"/>
      <c r="N4" s="42" t="s">
        <v>7</v>
      </c>
      <c r="O4" s="42"/>
      <c r="P4" s="21" t="s">
        <v>8</v>
      </c>
      <c r="Q4" s="19"/>
      <c r="R4" s="19"/>
      <c r="S4" s="19"/>
      <c r="T4" s="19"/>
    </row>
    <row r="5" spans="1:20" ht="115.35" customHeight="1" x14ac:dyDescent="0.2">
      <c r="A5" s="22" t="s">
        <v>9</v>
      </c>
      <c r="B5" s="22" t="s">
        <v>10</v>
      </c>
      <c r="C5" s="23" t="s">
        <v>11</v>
      </c>
      <c r="D5" s="24" t="s">
        <v>12</v>
      </c>
      <c r="E5" s="24" t="s">
        <v>13</v>
      </c>
      <c r="F5" s="25" t="s">
        <v>14</v>
      </c>
      <c r="G5" s="25" t="s">
        <v>15</v>
      </c>
      <c r="H5" s="25" t="s">
        <v>16</v>
      </c>
      <c r="I5" s="26" t="s">
        <v>17</v>
      </c>
      <c r="J5" s="27" t="s">
        <v>18</v>
      </c>
      <c r="K5" s="27" t="s">
        <v>19</v>
      </c>
      <c r="L5" s="27" t="s">
        <v>20</v>
      </c>
      <c r="M5" s="27" t="s">
        <v>21</v>
      </c>
      <c r="N5" s="28" t="s">
        <v>22</v>
      </c>
      <c r="O5" s="28" t="s">
        <v>23</v>
      </c>
      <c r="P5" s="29" t="s">
        <v>24</v>
      </c>
      <c r="Q5" s="30"/>
      <c r="R5" s="30"/>
      <c r="S5" s="30"/>
      <c r="T5" s="30"/>
    </row>
    <row r="6" spans="1:20" ht="15" customHeight="1" x14ac:dyDescent="0.2">
      <c r="A6" s="31" t="s">
        <v>25</v>
      </c>
      <c r="B6" s="31" t="s">
        <v>26</v>
      </c>
      <c r="D6" s="16" t="s">
        <v>27</v>
      </c>
      <c r="E6" s="16" t="s">
        <v>28</v>
      </c>
      <c r="F6" s="32" t="s">
        <v>29</v>
      </c>
      <c r="G6" s="32"/>
      <c r="H6" s="32"/>
      <c r="I6" s="33" t="s">
        <v>30</v>
      </c>
      <c r="J6" s="34" t="s">
        <v>31</v>
      </c>
      <c r="K6" s="34" t="s">
        <v>32</v>
      </c>
      <c r="L6" s="34" t="s">
        <v>33</v>
      </c>
      <c r="M6" s="34" t="s">
        <v>34</v>
      </c>
      <c r="N6" s="35"/>
      <c r="O6" s="35" t="s">
        <v>35</v>
      </c>
      <c r="P6" s="36" t="s">
        <v>36</v>
      </c>
      <c r="Q6" s="37"/>
      <c r="R6" s="37"/>
      <c r="S6" s="37"/>
      <c r="T6" s="37"/>
    </row>
    <row r="7" spans="1:20" x14ac:dyDescent="0.2">
      <c r="A7" s="31">
        <v>1200</v>
      </c>
      <c r="B7" s="31">
        <v>700</v>
      </c>
      <c r="C7" s="8">
        <f t="shared" ref="C7:C17" si="0">A7/B7</f>
        <v>1.7142857142857142</v>
      </c>
      <c r="D7" s="9">
        <f t="shared" ref="D7:D17" si="1">A7/2</f>
        <v>600</v>
      </c>
      <c r="E7" s="9">
        <f t="shared" ref="E7:E17" si="2">B7/2</f>
        <v>350</v>
      </c>
      <c r="F7" s="10">
        <f t="shared" ref="F7:F17" si="3">D7-E7</f>
        <v>250</v>
      </c>
      <c r="G7" s="10">
        <f t="shared" ref="G7:G17" si="4">MAX((J7+I7)*2, $F$2*2.5)</f>
        <v>100</v>
      </c>
      <c r="H7" s="10">
        <f t="shared" ref="H7:H17" si="5">F7*1.414-$F$2</f>
        <v>331.5</v>
      </c>
      <c r="I7" s="11">
        <f t="shared" ref="I7:I17" si="6">F7-($L$2/2)</f>
        <v>-5</v>
      </c>
      <c r="J7" s="12">
        <f t="shared" ref="J7:J17" si="7">MAX(I7*2/3, $F$2*2.5)</f>
        <v>55</v>
      </c>
      <c r="K7" s="12">
        <f t="shared" ref="K7:K17" si="8">H7/2-I7</f>
        <v>170.75</v>
      </c>
      <c r="L7" s="12">
        <f t="shared" ref="L7:L17" si="9">$L$2/2+I7+(G7/2)</f>
        <v>300</v>
      </c>
      <c r="M7" s="12">
        <f t="shared" ref="M7:M17" si="10">$L$2/2+I7+(H7/2)</f>
        <v>415.75</v>
      </c>
      <c r="N7" s="13">
        <f t="shared" ref="N7:N17" si="11">H7-G7</f>
        <v>231.5</v>
      </c>
      <c r="O7" s="13">
        <f t="shared" ref="O7:O17" si="12">D7-L7</f>
        <v>300</v>
      </c>
      <c r="P7" s="14">
        <f t="shared" ref="P7:P17" si="13">D7-M7</f>
        <v>184.25</v>
      </c>
    </row>
    <row r="8" spans="1:20" x14ac:dyDescent="0.2">
      <c r="A8" s="31">
        <v>1300</v>
      </c>
      <c r="B8" s="31">
        <v>600</v>
      </c>
      <c r="C8" s="8">
        <f t="shared" si="0"/>
        <v>2.1666666666666665</v>
      </c>
      <c r="D8" s="9">
        <f t="shared" si="1"/>
        <v>650</v>
      </c>
      <c r="E8" s="9">
        <f t="shared" si="2"/>
        <v>300</v>
      </c>
      <c r="F8" s="10">
        <f t="shared" si="3"/>
        <v>350</v>
      </c>
      <c r="G8" s="10">
        <f t="shared" si="4"/>
        <v>316.66666666666669</v>
      </c>
      <c r="H8" s="10">
        <f t="shared" si="5"/>
        <v>472.9</v>
      </c>
      <c r="I8" s="11">
        <f t="shared" si="6"/>
        <v>95</v>
      </c>
      <c r="J8" s="12">
        <f t="shared" si="7"/>
        <v>63.333333333333336</v>
      </c>
      <c r="K8" s="12">
        <f t="shared" si="8"/>
        <v>141.44999999999999</v>
      </c>
      <c r="L8" s="12">
        <f t="shared" si="9"/>
        <v>508.33333333333337</v>
      </c>
      <c r="M8" s="12">
        <f t="shared" si="10"/>
        <v>586.45000000000005</v>
      </c>
      <c r="N8" s="13">
        <f t="shared" si="11"/>
        <v>156.23333333333329</v>
      </c>
      <c r="O8" s="13">
        <f t="shared" si="12"/>
        <v>141.66666666666663</v>
      </c>
      <c r="P8" s="14">
        <f t="shared" si="13"/>
        <v>63.549999999999955</v>
      </c>
    </row>
    <row r="9" spans="1:20" x14ac:dyDescent="0.2">
      <c r="A9" s="31">
        <v>1400</v>
      </c>
      <c r="B9" s="31">
        <v>500</v>
      </c>
      <c r="C9" s="8">
        <f t="shared" si="0"/>
        <v>2.8</v>
      </c>
      <c r="D9" s="9">
        <f>A9/2</f>
        <v>700</v>
      </c>
      <c r="E9" s="9">
        <f t="shared" si="2"/>
        <v>250</v>
      </c>
      <c r="F9" s="10">
        <f t="shared" si="3"/>
        <v>450</v>
      </c>
      <c r="G9" s="10">
        <f t="shared" si="4"/>
        <v>650</v>
      </c>
      <c r="H9" s="10">
        <f t="shared" si="5"/>
        <v>614.29999999999995</v>
      </c>
      <c r="I9" s="11">
        <f t="shared" si="6"/>
        <v>195</v>
      </c>
      <c r="J9" s="12">
        <f t="shared" si="7"/>
        <v>130</v>
      </c>
      <c r="K9" s="12">
        <f t="shared" si="8"/>
        <v>112.14999999999998</v>
      </c>
      <c r="L9" s="12">
        <f t="shared" si="9"/>
        <v>775</v>
      </c>
      <c r="M9" s="12">
        <f t="shared" si="10"/>
        <v>757.15</v>
      </c>
      <c r="N9" s="13">
        <f t="shared" si="11"/>
        <v>-35.700000000000045</v>
      </c>
      <c r="O9" s="13">
        <f t="shared" si="12"/>
        <v>-75</v>
      </c>
      <c r="P9" s="14">
        <f t="shared" si="13"/>
        <v>-57.149999999999977</v>
      </c>
    </row>
    <row r="10" spans="1:20" x14ac:dyDescent="0.2">
      <c r="A10" s="31">
        <v>1000</v>
      </c>
      <c r="B10" s="31">
        <v>500</v>
      </c>
      <c r="C10" s="8">
        <f t="shared" si="0"/>
        <v>2</v>
      </c>
      <c r="D10" s="9">
        <f t="shared" si="1"/>
        <v>500</v>
      </c>
      <c r="E10" s="9">
        <f t="shared" si="2"/>
        <v>250</v>
      </c>
      <c r="F10" s="10">
        <f t="shared" si="3"/>
        <v>250</v>
      </c>
      <c r="G10" s="10">
        <f t="shared" si="4"/>
        <v>100</v>
      </c>
      <c r="H10" s="10">
        <f t="shared" si="5"/>
        <v>331.5</v>
      </c>
      <c r="I10" s="11">
        <f t="shared" si="6"/>
        <v>-5</v>
      </c>
      <c r="J10" s="12">
        <f t="shared" si="7"/>
        <v>55</v>
      </c>
      <c r="K10" s="12">
        <f t="shared" si="8"/>
        <v>170.75</v>
      </c>
      <c r="L10" s="12">
        <f t="shared" si="9"/>
        <v>300</v>
      </c>
      <c r="M10" s="12">
        <f t="shared" si="10"/>
        <v>415.75</v>
      </c>
      <c r="N10" s="13">
        <f t="shared" si="11"/>
        <v>231.5</v>
      </c>
      <c r="O10" s="13">
        <f t="shared" si="12"/>
        <v>200</v>
      </c>
      <c r="P10" s="14">
        <f t="shared" si="13"/>
        <v>84.25</v>
      </c>
    </row>
    <row r="11" spans="1:20" x14ac:dyDescent="0.2">
      <c r="A11" s="31">
        <v>1330</v>
      </c>
      <c r="B11" s="31">
        <v>500</v>
      </c>
      <c r="C11" s="8">
        <f t="shared" si="0"/>
        <v>2.66</v>
      </c>
      <c r="D11" s="9">
        <f t="shared" si="1"/>
        <v>665</v>
      </c>
      <c r="E11" s="9">
        <f t="shared" si="2"/>
        <v>250</v>
      </c>
      <c r="F11" s="10">
        <f t="shared" si="3"/>
        <v>415</v>
      </c>
      <c r="G11" s="10">
        <f t="shared" si="4"/>
        <v>533.33333333333337</v>
      </c>
      <c r="H11" s="10">
        <f t="shared" si="5"/>
        <v>564.80999999999995</v>
      </c>
      <c r="I11" s="11">
        <f t="shared" si="6"/>
        <v>160</v>
      </c>
      <c r="J11" s="12">
        <f t="shared" si="7"/>
        <v>106.66666666666667</v>
      </c>
      <c r="K11" s="12">
        <f t="shared" si="8"/>
        <v>122.40499999999997</v>
      </c>
      <c r="L11" s="12">
        <f t="shared" si="9"/>
        <v>681.66666666666674</v>
      </c>
      <c r="M11" s="12">
        <f t="shared" si="10"/>
        <v>697.40499999999997</v>
      </c>
      <c r="N11" s="13">
        <f t="shared" si="11"/>
        <v>31.476666666666574</v>
      </c>
      <c r="O11" s="13">
        <f t="shared" si="12"/>
        <v>-16.666666666666742</v>
      </c>
      <c r="P11" s="14">
        <f t="shared" si="13"/>
        <v>-32.404999999999973</v>
      </c>
    </row>
    <row r="12" spans="1:20" x14ac:dyDescent="0.2">
      <c r="A12" s="31">
        <v>2200</v>
      </c>
      <c r="B12" s="31">
        <v>1600</v>
      </c>
      <c r="C12" s="8">
        <f t="shared" si="0"/>
        <v>1.375</v>
      </c>
      <c r="D12" s="9">
        <f t="shared" si="1"/>
        <v>1100</v>
      </c>
      <c r="E12" s="9">
        <f t="shared" si="2"/>
        <v>800</v>
      </c>
      <c r="F12" s="10">
        <f t="shared" si="3"/>
        <v>300</v>
      </c>
      <c r="G12" s="10">
        <f t="shared" si="4"/>
        <v>200</v>
      </c>
      <c r="H12" s="10">
        <f t="shared" si="5"/>
        <v>402.2</v>
      </c>
      <c r="I12" s="11">
        <f t="shared" si="6"/>
        <v>45</v>
      </c>
      <c r="J12" s="12">
        <f t="shared" si="7"/>
        <v>55</v>
      </c>
      <c r="K12" s="12">
        <f t="shared" si="8"/>
        <v>156.1</v>
      </c>
      <c r="L12" s="12">
        <f t="shared" si="9"/>
        <v>400</v>
      </c>
      <c r="M12" s="12">
        <f t="shared" si="10"/>
        <v>501.1</v>
      </c>
      <c r="N12" s="13">
        <f t="shared" si="11"/>
        <v>202.2</v>
      </c>
      <c r="O12" s="13">
        <f t="shared" si="12"/>
        <v>700</v>
      </c>
      <c r="P12" s="14">
        <f t="shared" si="13"/>
        <v>598.9</v>
      </c>
    </row>
    <row r="13" spans="1:20" x14ac:dyDescent="0.2">
      <c r="A13" s="31">
        <v>2300</v>
      </c>
      <c r="B13" s="31">
        <v>1400</v>
      </c>
      <c r="C13" s="8">
        <f t="shared" si="0"/>
        <v>1.6428571428571428</v>
      </c>
      <c r="D13" s="9">
        <f t="shared" si="1"/>
        <v>1150</v>
      </c>
      <c r="E13" s="9">
        <f t="shared" si="2"/>
        <v>700</v>
      </c>
      <c r="F13" s="10">
        <f t="shared" si="3"/>
        <v>450</v>
      </c>
      <c r="G13" s="10">
        <f t="shared" si="4"/>
        <v>650</v>
      </c>
      <c r="H13" s="10">
        <f t="shared" si="5"/>
        <v>614.29999999999995</v>
      </c>
      <c r="I13" s="11">
        <f t="shared" si="6"/>
        <v>195</v>
      </c>
      <c r="J13" s="12">
        <f t="shared" si="7"/>
        <v>130</v>
      </c>
      <c r="K13" s="12">
        <f t="shared" si="8"/>
        <v>112.14999999999998</v>
      </c>
      <c r="L13" s="12">
        <f t="shared" si="9"/>
        <v>775</v>
      </c>
      <c r="M13" s="12">
        <f t="shared" si="10"/>
        <v>757.15</v>
      </c>
      <c r="N13" s="13">
        <f t="shared" si="11"/>
        <v>-35.700000000000045</v>
      </c>
      <c r="O13" s="13">
        <f t="shared" si="12"/>
        <v>375</v>
      </c>
      <c r="P13" s="14">
        <f t="shared" si="13"/>
        <v>392.85</v>
      </c>
    </row>
    <row r="14" spans="1:20" x14ac:dyDescent="0.2">
      <c r="A14" s="31">
        <v>800</v>
      </c>
      <c r="B14" s="31">
        <v>700</v>
      </c>
      <c r="C14" s="8">
        <f t="shared" si="0"/>
        <v>1.1428571428571428</v>
      </c>
      <c r="D14" s="9">
        <f t="shared" si="1"/>
        <v>400</v>
      </c>
      <c r="E14" s="9">
        <f t="shared" si="2"/>
        <v>350</v>
      </c>
      <c r="F14" s="10">
        <f t="shared" si="3"/>
        <v>50</v>
      </c>
      <c r="G14" s="10">
        <f t="shared" si="4"/>
        <v>55</v>
      </c>
      <c r="H14" s="10">
        <f t="shared" si="5"/>
        <v>48.7</v>
      </c>
      <c r="I14" s="11">
        <f t="shared" si="6"/>
        <v>-205</v>
      </c>
      <c r="J14" s="12">
        <f t="shared" si="7"/>
        <v>55</v>
      </c>
      <c r="K14" s="12">
        <f t="shared" si="8"/>
        <v>229.35</v>
      </c>
      <c r="L14" s="12">
        <f t="shared" si="9"/>
        <v>77.5</v>
      </c>
      <c r="M14" s="12">
        <f t="shared" si="10"/>
        <v>74.349999999999994</v>
      </c>
      <c r="N14" s="13">
        <f t="shared" si="11"/>
        <v>-6.2999999999999972</v>
      </c>
      <c r="O14" s="13">
        <f t="shared" si="12"/>
        <v>322.5</v>
      </c>
      <c r="P14" s="14">
        <f t="shared" si="13"/>
        <v>325.64999999999998</v>
      </c>
    </row>
    <row r="15" spans="1:20" x14ac:dyDescent="0.2">
      <c r="A15" s="31">
        <v>800</v>
      </c>
      <c r="B15" s="31">
        <v>690</v>
      </c>
      <c r="C15" s="8">
        <f t="shared" si="0"/>
        <v>1.1594202898550725</v>
      </c>
      <c r="D15" s="9">
        <f t="shared" si="1"/>
        <v>400</v>
      </c>
      <c r="E15" s="9">
        <f t="shared" si="2"/>
        <v>345</v>
      </c>
      <c r="F15" s="10">
        <f t="shared" si="3"/>
        <v>55</v>
      </c>
      <c r="G15" s="10">
        <f t="shared" si="4"/>
        <v>55</v>
      </c>
      <c r="H15" s="10">
        <f t="shared" si="5"/>
        <v>55.769999999999996</v>
      </c>
      <c r="I15" s="11">
        <f t="shared" si="6"/>
        <v>-200</v>
      </c>
      <c r="J15" s="12">
        <f t="shared" si="7"/>
        <v>55</v>
      </c>
      <c r="K15" s="12">
        <f t="shared" si="8"/>
        <v>227.88499999999999</v>
      </c>
      <c r="L15" s="12">
        <f t="shared" si="9"/>
        <v>82.5</v>
      </c>
      <c r="M15" s="12">
        <f t="shared" si="10"/>
        <v>82.884999999999991</v>
      </c>
      <c r="N15" s="13">
        <f t="shared" si="11"/>
        <v>0.76999999999999602</v>
      </c>
      <c r="O15" s="13">
        <f t="shared" si="12"/>
        <v>317.5</v>
      </c>
      <c r="P15" s="14">
        <f t="shared" si="13"/>
        <v>317.11500000000001</v>
      </c>
    </row>
    <row r="16" spans="1:20" x14ac:dyDescent="0.2">
      <c r="A16" s="31">
        <v>610</v>
      </c>
      <c r="B16" s="31">
        <v>500</v>
      </c>
      <c r="C16" s="8">
        <f t="shared" si="0"/>
        <v>1.22</v>
      </c>
      <c r="D16" s="9">
        <f t="shared" si="1"/>
        <v>305</v>
      </c>
      <c r="E16" s="9">
        <f t="shared" si="2"/>
        <v>250</v>
      </c>
      <c r="F16" s="10">
        <f t="shared" si="3"/>
        <v>55</v>
      </c>
      <c r="G16" s="10">
        <f t="shared" si="4"/>
        <v>55</v>
      </c>
      <c r="H16" s="10">
        <f t="shared" si="5"/>
        <v>55.769999999999996</v>
      </c>
      <c r="I16" s="11">
        <f t="shared" si="6"/>
        <v>-200</v>
      </c>
      <c r="J16" s="12">
        <f t="shared" si="7"/>
        <v>55</v>
      </c>
      <c r="K16" s="12">
        <f t="shared" si="8"/>
        <v>227.88499999999999</v>
      </c>
      <c r="L16" s="12">
        <f t="shared" si="9"/>
        <v>82.5</v>
      </c>
      <c r="M16" s="12">
        <f t="shared" si="10"/>
        <v>82.884999999999991</v>
      </c>
      <c r="N16" s="13">
        <f t="shared" si="11"/>
        <v>0.76999999999999602</v>
      </c>
      <c r="O16" s="13">
        <f t="shared" si="12"/>
        <v>222.5</v>
      </c>
      <c r="P16" s="14">
        <f t="shared" si="13"/>
        <v>222.11500000000001</v>
      </c>
    </row>
    <row r="17" spans="1:16" x14ac:dyDescent="0.2">
      <c r="A17" s="31">
        <v>2010</v>
      </c>
      <c r="B17" s="31">
        <v>1900</v>
      </c>
      <c r="C17" s="8">
        <f t="shared" si="0"/>
        <v>1.0578947368421052</v>
      </c>
      <c r="D17" s="9">
        <f t="shared" si="1"/>
        <v>1005</v>
      </c>
      <c r="E17" s="9">
        <f t="shared" si="2"/>
        <v>950</v>
      </c>
      <c r="F17" s="10">
        <f t="shared" si="3"/>
        <v>55</v>
      </c>
      <c r="G17" s="10">
        <f t="shared" si="4"/>
        <v>55</v>
      </c>
      <c r="H17" s="10">
        <f t="shared" si="5"/>
        <v>55.769999999999996</v>
      </c>
      <c r="I17" s="11">
        <f t="shared" si="6"/>
        <v>-200</v>
      </c>
      <c r="J17" s="12">
        <f t="shared" si="7"/>
        <v>55</v>
      </c>
      <c r="K17" s="12">
        <f t="shared" si="8"/>
        <v>227.88499999999999</v>
      </c>
      <c r="L17" s="12">
        <f t="shared" si="9"/>
        <v>82.5</v>
      </c>
      <c r="M17" s="12">
        <f t="shared" si="10"/>
        <v>82.884999999999991</v>
      </c>
      <c r="N17" s="13">
        <f t="shared" si="11"/>
        <v>0.76999999999999602</v>
      </c>
      <c r="O17" s="13">
        <f t="shared" si="12"/>
        <v>922.5</v>
      </c>
      <c r="P17" s="14">
        <f t="shared" si="13"/>
        <v>922.11500000000001</v>
      </c>
    </row>
    <row r="18" spans="1:16" x14ac:dyDescent="0.2">
      <c r="D18" s="2"/>
      <c r="E18" s="2"/>
    </row>
    <row r="19" spans="1:16" x14ac:dyDescent="0.2">
      <c r="D19" s="2"/>
      <c r="E19" s="2"/>
    </row>
    <row r="20" spans="1:16" x14ac:dyDescent="0.2">
      <c r="D20" s="2"/>
      <c r="E20" s="2"/>
    </row>
    <row r="21" spans="1:16" x14ac:dyDescent="0.2">
      <c r="D21" s="2"/>
      <c r="E21" s="2"/>
    </row>
    <row r="22" spans="1:16" x14ac:dyDescent="0.2">
      <c r="D22" s="2"/>
      <c r="E22" s="2"/>
    </row>
    <row r="23" spans="1:16" x14ac:dyDescent="0.2">
      <c r="D23" s="2"/>
      <c r="E23" s="2"/>
    </row>
    <row r="24" spans="1:16" x14ac:dyDescent="0.2">
      <c r="D24" s="2"/>
      <c r="E24" s="2"/>
    </row>
    <row r="25" spans="1:16" x14ac:dyDescent="0.2">
      <c r="D25" s="2"/>
      <c r="E25" s="2"/>
    </row>
    <row r="26" spans="1:16" x14ac:dyDescent="0.2">
      <c r="D26" s="2"/>
      <c r="E26" s="2"/>
    </row>
    <row r="27" spans="1:16" x14ac:dyDescent="0.2">
      <c r="D27" s="2"/>
      <c r="E27" s="2"/>
    </row>
    <row r="28" spans="1:16" x14ac:dyDescent="0.2">
      <c r="D28" s="2"/>
      <c r="E28" s="2"/>
    </row>
    <row r="29" spans="1:16" x14ac:dyDescent="0.2">
      <c r="D29" s="2"/>
      <c r="E29" s="2"/>
    </row>
    <row r="30" spans="1:16" x14ac:dyDescent="0.2">
      <c r="D30" s="2"/>
      <c r="E30" s="2"/>
    </row>
  </sheetData>
  <sheetProtection algorithmName="SHA-512" hashValue="1vQhfhwvequARzCYPwP5jvQSQH4fJDI9B2/DNJprMfo2dhFiEF4rhFe34iZFqIKZCk0V4eq7++1clfuUteVSzw==" saltValue="Rk5ss/1O0374hcBALlkleg==" spinCount="100000" sheet="1" objects="1" scenarios="1"/>
  <autoFilter ref="A1:P17" xr:uid="{00000000-0009-0000-0000-000000000000}"/>
  <mergeCells count="9">
    <mergeCell ref="A4:B4"/>
    <mergeCell ref="D4:H4"/>
    <mergeCell ref="I4:M4"/>
    <mergeCell ref="N4:O4"/>
    <mergeCell ref="A2:C2"/>
    <mergeCell ref="D2:E2"/>
    <mergeCell ref="G2:H2"/>
    <mergeCell ref="I2:K2"/>
    <mergeCell ref="M2:P2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7156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Christophe Lahaye</cp:lastModifiedBy>
  <cp:revision>36</cp:revision>
  <dcterms:created xsi:type="dcterms:W3CDTF">2023-11-02T10:09:57Z</dcterms:created>
  <dcterms:modified xsi:type="dcterms:W3CDTF">2023-12-12T13:32:23Z</dcterms:modified>
  <dc:language>fr-FR</dc:language>
</cp:coreProperties>
</file>